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s\Desktop\ИРИНА\1 ИЦК\"/>
    </mc:Choice>
  </mc:AlternateContent>
  <xr:revisionPtr revIDLastSave="0" documentId="13_ncr:1_{FDAF8684-10F1-4E6E-A85A-1ADD28B8C50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ОСНО" sheetId="1" r:id="rId1"/>
    <sheet name="УСН 15%" sheetId="2" r:id="rId2"/>
    <sheet name="УСН 6%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G14" i="1"/>
  <c r="F14" i="1"/>
  <c r="E14" i="1"/>
  <c r="D14" i="1"/>
  <c r="C14" i="1"/>
  <c r="C15" i="1"/>
  <c r="G22" i="3" l="1"/>
  <c r="F22" i="3"/>
  <c r="E22" i="3"/>
  <c r="D22" i="3"/>
  <c r="G15" i="3"/>
  <c r="F15" i="3"/>
  <c r="E15" i="3"/>
  <c r="E12" i="3" s="1"/>
  <c r="D15" i="3"/>
  <c r="D12" i="3" s="1"/>
  <c r="G14" i="3"/>
  <c r="F14" i="3"/>
  <c r="E14" i="3"/>
  <c r="D14" i="3"/>
  <c r="G13" i="3"/>
  <c r="G12" i="3" s="1"/>
  <c r="F13" i="3"/>
  <c r="F12" i="3" s="1"/>
  <c r="E13" i="3"/>
  <c r="D13" i="3"/>
  <c r="G11" i="3"/>
  <c r="F11" i="3"/>
  <c r="E11" i="3"/>
  <c r="D11" i="3"/>
  <c r="G29" i="3"/>
  <c r="F29" i="3"/>
  <c r="E29" i="3"/>
  <c r="D29" i="3"/>
  <c r="C29" i="3"/>
  <c r="C15" i="3"/>
  <c r="C13" i="3"/>
  <c r="C11" i="3"/>
  <c r="G29" i="2"/>
  <c r="F29" i="2"/>
  <c r="E29" i="2"/>
  <c r="D29" i="2"/>
  <c r="G24" i="2"/>
  <c r="F24" i="2"/>
  <c r="E24" i="2"/>
  <c r="D24" i="2"/>
  <c r="G23" i="2"/>
  <c r="F23" i="2"/>
  <c r="E23" i="2"/>
  <c r="D23" i="2"/>
  <c r="G22" i="2"/>
  <c r="F22" i="2"/>
  <c r="E22" i="2"/>
  <c r="D22" i="2"/>
  <c r="G15" i="2"/>
  <c r="G12" i="2" s="1"/>
  <c r="F15" i="2"/>
  <c r="F12" i="2" s="1"/>
  <c r="E15" i="2"/>
  <c r="D15" i="2"/>
  <c r="G14" i="2"/>
  <c r="F14" i="2"/>
  <c r="E14" i="2"/>
  <c r="D14" i="2"/>
  <c r="G13" i="2"/>
  <c r="F13" i="2"/>
  <c r="E13" i="2"/>
  <c r="D13" i="2"/>
  <c r="G11" i="2"/>
  <c r="F11" i="2"/>
  <c r="E11" i="2"/>
  <c r="D11" i="2"/>
  <c r="C15" i="2"/>
  <c r="C29" i="2"/>
  <c r="D12" i="2" l="1"/>
  <c r="E12" i="2"/>
  <c r="C13" i="2"/>
  <c r="C11" i="2"/>
  <c r="G31" i="1"/>
  <c r="F31" i="1"/>
  <c r="E31" i="1"/>
  <c r="D31" i="1"/>
  <c r="G17" i="1"/>
  <c r="F17" i="1"/>
  <c r="E17" i="1"/>
  <c r="D17" i="1"/>
  <c r="G16" i="1"/>
  <c r="F16" i="1"/>
  <c r="E16" i="1"/>
  <c r="D16" i="1"/>
  <c r="G13" i="1"/>
  <c r="G12" i="1" s="1"/>
  <c r="F13" i="1"/>
  <c r="F12" i="1" s="1"/>
  <c r="E13" i="1"/>
  <c r="D13" i="1"/>
  <c r="E12" i="1"/>
  <c r="D12" i="1"/>
  <c r="G11" i="1"/>
  <c r="F11" i="1"/>
  <c r="E11" i="1"/>
  <c r="D11" i="1"/>
  <c r="C31" i="1"/>
  <c r="C13" i="1"/>
  <c r="C11" i="1"/>
  <c r="C16" i="1" l="1"/>
  <c r="F23" i="3" l="1"/>
  <c r="D23" i="3"/>
  <c r="E23" i="3"/>
  <c r="G23" i="3"/>
  <c r="C23" i="3"/>
  <c r="G4" i="3"/>
  <c r="F4" i="3"/>
  <c r="E4" i="3"/>
  <c r="D4" i="3"/>
  <c r="G4" i="2"/>
  <c r="F4" i="2"/>
  <c r="E4" i="2"/>
  <c r="D4" i="2"/>
  <c r="E4" i="1"/>
  <c r="F4" i="1"/>
  <c r="G4" i="1"/>
  <c r="D4" i="1"/>
  <c r="C23" i="2"/>
  <c r="D17" i="3"/>
  <c r="E17" i="3"/>
  <c r="F17" i="3"/>
  <c r="G17" i="3"/>
  <c r="C14" i="3"/>
  <c r="C17" i="3"/>
  <c r="D17" i="2"/>
  <c r="E17" i="2"/>
  <c r="F17" i="2"/>
  <c r="G17" i="2"/>
  <c r="C14" i="2"/>
  <c r="C17" i="2"/>
  <c r="D24" i="3"/>
  <c r="E24" i="3"/>
  <c r="D28" i="3"/>
  <c r="E28" i="3"/>
  <c r="F28" i="3"/>
  <c r="G28" i="3"/>
  <c r="G28" i="2"/>
  <c r="F28" i="2"/>
  <c r="E28" i="2"/>
  <c r="D28" i="2"/>
  <c r="E30" i="1"/>
  <c r="F30" i="1"/>
  <c r="G30" i="1"/>
  <c r="D30" i="1"/>
  <c r="C17" i="1"/>
  <c r="E25" i="1"/>
  <c r="F25" i="1"/>
  <c r="G25" i="1"/>
  <c r="C25" i="1"/>
  <c r="C19" i="1"/>
  <c r="G19" i="1"/>
  <c r="F19" i="1"/>
  <c r="E19" i="1"/>
  <c r="D19" i="1"/>
  <c r="D25" i="1"/>
  <c r="G26" i="1"/>
  <c r="C22" i="3" l="1"/>
  <c r="C12" i="3"/>
  <c r="C22" i="2"/>
  <c r="C12" i="2"/>
  <c r="C24" i="2"/>
  <c r="D24" i="1"/>
  <c r="D26" i="1"/>
  <c r="F24" i="3"/>
  <c r="F26" i="1"/>
  <c r="C24" i="3"/>
  <c r="C26" i="1"/>
  <c r="C12" i="1"/>
  <c r="E26" i="1"/>
  <c r="G24" i="3"/>
  <c r="E24" i="1" l="1"/>
  <c r="F24" i="1"/>
  <c r="C24" i="1"/>
  <c r="G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Bars</author>
  </authors>
  <commentList>
    <comment ref="B5" authorId="0" shapeId="0" xr:uid="{61197BFC-40FF-4672-9F39-AD46A8DD774F}">
      <text>
        <r>
          <rPr>
            <sz val="9"/>
            <color indexed="81"/>
            <rFont val="Tahoma"/>
            <family val="2"/>
            <charset val="204"/>
          </rPr>
          <t>Освобождение от налогообложения НДС в соответствии со ст. 145 Налогового кодекса РФ будет распространяться на тех, чьи доходы за предшествующий налоговый период не превысили в совокупности 60 млн рублей, на вновь созданные ООО и вновь зарегистрированных ИП, а также налогоплательщиков, реализующих подакцизную продукцию. Если налогоплательщик совмещал разные налоговые режимы, доход должен учитываться от всех режимов. 
https://www.nalog.gov.ru/rn73/news/tax_doc_news/15233175/?ysclid=m7an0rt544657286746</t>
        </r>
      </text>
    </comment>
    <comment ref="D5" authorId="0" shapeId="0" xr:uid="{10CF885D-AD2D-47EC-B278-F5DC61972176}">
      <text>
        <r>
          <rPr>
            <sz val="9"/>
            <color indexed="81"/>
            <rFont val="Tahoma"/>
            <family val="2"/>
            <charset val="204"/>
          </rPr>
          <t>Варианты: 10%, 20%, 5%, 7%
Можно исчислять НДС по пониженным ставкам: 5% - если доходы с начала года не превышают 250 млн руб. (с индексацией), или 7% - пока доходы не превысят 450 млн руб. (с индексацией). 
При применении ставок 5% или 7% нельзя принять к вычету "входной" или "ввозной" НДС.
https://www.consultant.ru/news/398/?ysclid=m7aob4gkhw857632757
© КонсультантПлюс, 1997-2025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Bars</author>
  </authors>
  <commentList>
    <comment ref="B5" authorId="0" shapeId="0" xr:uid="{674ACFBE-C960-49C5-A34A-00C63AD24EEE}">
      <text>
        <r>
          <rPr>
            <sz val="9"/>
            <color indexed="81"/>
            <rFont val="Tahoma"/>
            <family val="2"/>
            <charset val="204"/>
          </rPr>
          <t>Освобождение от налогообложения НДС в соответствии со ст. 145 Налогового кодекса РФ будет распространяться на тех, чьи доходы за предшествующий налоговый период не превысили в совокупности 60 млн рублей, на вновь созданные ООО и вновь зарегистрированных ИП, а также налогоплательщиков, реализующих подакцизную продукцию. Если налогоплательщик совмещал разные налоговые режимы, доход должен учитываться от всех режимов. 
https://www.nalog.gov.ru/rn73/news/tax_doc_news/15233175/?ysclid=m7an0rt544657286746</t>
        </r>
      </text>
    </comment>
    <comment ref="D5" authorId="0" shapeId="0" xr:uid="{755BF55D-86BB-4A79-84EC-B54642ED9957}">
      <text>
        <r>
          <rPr>
            <sz val="9"/>
            <color indexed="81"/>
            <rFont val="Tahoma"/>
            <family val="2"/>
            <charset val="204"/>
          </rPr>
          <t>Варианты: 10%, 20%, 5%, 7%
Можно исчислять НДС по пониженным ставкам: 5% - если доходы с начала года не превышают 250 млн руб. (с индексацией), или 7% - пока доходы не превысят 450 млн руб. (с индексацией). 
При применении ставок 5% или 7% нельзя принять к вычету "входной" или "ввозной" НДС.
https://www.consultant.ru/news/398/?ysclid=m7aob4gkhw857632757
© КонсультантПлюс, 1997-2025</t>
        </r>
      </text>
    </comment>
  </commentList>
</comments>
</file>

<file path=xl/sharedStrings.xml><?xml version="1.0" encoding="utf-8"?>
<sst xmlns="http://schemas.openxmlformats.org/spreadsheetml/2006/main" count="107" uniqueCount="39">
  <si>
    <t>НПП</t>
  </si>
  <si>
    <t>в ФБ</t>
  </si>
  <si>
    <t>в РБ+МБ</t>
  </si>
  <si>
    <t>Налог на имущество (РБ+МБ)</t>
  </si>
  <si>
    <t>СПРАВОЧНО:</t>
  </si>
  <si>
    <t>Итого налоги по бюджетам:</t>
  </si>
  <si>
    <t>НДС (в ФБ)</t>
  </si>
  <si>
    <t>НДФЛ (в ФБ)</t>
  </si>
  <si>
    <t>1 год (текущий)</t>
  </si>
  <si>
    <t>2 год</t>
  </si>
  <si>
    <t>3 год</t>
  </si>
  <si>
    <t>4 год</t>
  </si>
  <si>
    <t>5 год</t>
  </si>
  <si>
    <t xml:space="preserve"> - это для заполнения, остальные ячейки не трогать!</t>
  </si>
  <si>
    <t>Система налогообложения:</t>
  </si>
  <si>
    <t>ОСН</t>
  </si>
  <si>
    <t>Средний прирост продаж, % к предыдущему году</t>
  </si>
  <si>
    <t>УСН 15 %</t>
  </si>
  <si>
    <t>УСН 6 %</t>
  </si>
  <si>
    <t>Прочие налоги*</t>
  </si>
  <si>
    <t>тыс. р. без НДС</t>
  </si>
  <si>
    <t>Налоги всего, в т. ч.</t>
  </si>
  <si>
    <t>Выручка без НДС</t>
  </si>
  <si>
    <t>Расходы без НДС всего, в т. ч.</t>
  </si>
  <si>
    <t xml:space="preserve"> ** - с учетом увеличения штата, т. е. не разница, а общее кол-во человек</t>
  </si>
  <si>
    <t xml:space="preserve"> *    - если есть прочие налоги, если нет - оставляем ячейки пустыми</t>
  </si>
  <si>
    <t>Расходы всего, в т. ч.</t>
  </si>
  <si>
    <t>страховые взносы от ФОТ</t>
  </si>
  <si>
    <t>Страховые взносы от ФОТ</t>
  </si>
  <si>
    <t>Показатель</t>
  </si>
  <si>
    <t>налог по УСН 6% от выручки (идет в ФБ, потом перераспределяется )</t>
  </si>
  <si>
    <t>налог по УСН 15% от разницы (идет в ФБ, потом перераспределяется)</t>
  </si>
  <si>
    <t>ФОТ без страховых взносов</t>
  </si>
  <si>
    <t>Является плательщиком НДС с 2025 г.</t>
  </si>
  <si>
    <t>да</t>
  </si>
  <si>
    <t>по ставке</t>
  </si>
  <si>
    <t xml:space="preserve">   кол-во работников**, чел.</t>
  </si>
  <si>
    <t xml:space="preserve">   новые рабочие места, чел.</t>
  </si>
  <si>
    <t xml:space="preserve">   средняя ФОТ, т. р. / чел. в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</si>
</sst>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3"/>
    </xf>
    <xf numFmtId="3" fontId="0" fillId="0" borderId="1" xfId="0" applyNumberFormat="1" applyBorder="1"/>
    <xf numFmtId="0" fontId="0" fillId="0" borderId="0" xfId="0" applyAlignment="1">
      <alignment wrapText="1"/>
    </xf>
    <xf numFmtId="0" fontId="0" fillId="2" borderId="1" xfId="0" applyFill="1" applyBorder="1"/>
    <xf numFmtId="0" fontId="4" fillId="0" borderId="0" xfId="0" applyFont="1" applyAlignment="1">
      <alignment horizontal="right"/>
    </xf>
    <xf numFmtId="164" fontId="0" fillId="0" borderId="1" xfId="0" applyNumberFormat="1" applyBorder="1"/>
    <xf numFmtId="9" fontId="1" fillId="0" borderId="1" xfId="1" applyFont="1" applyFill="1" applyBorder="1"/>
    <xf numFmtId="9" fontId="0" fillId="0" borderId="1" xfId="1" applyFont="1" applyFill="1" applyBorder="1"/>
    <xf numFmtId="2" fontId="0" fillId="0" borderId="1" xfId="0" applyNumberFormat="1" applyBorder="1" applyAlignment="1">
      <alignment horizontal="left" vertical="center" wrapText="1" indent="1"/>
    </xf>
    <xf numFmtId="0" fontId="5" fillId="0" borderId="0" xfId="0" applyFont="1"/>
    <xf numFmtId="3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left" vertical="top" wrapText="1" indent="1"/>
    </xf>
    <xf numFmtId="0" fontId="6" fillId="0" borderId="1" xfId="0" applyFont="1" applyBorder="1" applyAlignment="1">
      <alignment horizontal="left" indent="3"/>
    </xf>
    <xf numFmtId="3" fontId="6" fillId="0" borderId="1" xfId="0" applyNumberFormat="1" applyFont="1" applyBorder="1"/>
    <xf numFmtId="3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9" fontId="0" fillId="0" borderId="0" xfId="0" applyNumberFormat="1"/>
    <xf numFmtId="9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4"/>
  <sheetViews>
    <sheetView showGridLines="0" tabSelected="1" zoomScale="160" zoomScaleNormal="160" workbookViewId="0"/>
  </sheetViews>
  <sheetFormatPr defaultRowHeight="15" x14ac:dyDescent="0.25"/>
  <cols>
    <col min="1" max="1" width="1.5703125" customWidth="1"/>
    <col min="2" max="2" width="29.28515625" bestFit="1" customWidth="1"/>
    <col min="3" max="3" width="11.7109375" customWidth="1"/>
    <col min="4" max="4" width="12.7109375" customWidth="1"/>
    <col min="5" max="5" width="11.85546875" customWidth="1"/>
    <col min="6" max="6" width="12.140625" customWidth="1"/>
    <col min="7" max="7" width="11.42578125" customWidth="1"/>
  </cols>
  <sheetData>
    <row r="1" spans="2:7" x14ac:dyDescent="0.25">
      <c r="C1" s="7"/>
      <c r="D1" t="s">
        <v>13</v>
      </c>
    </row>
    <row r="3" spans="2:7" x14ac:dyDescent="0.25">
      <c r="B3" t="s">
        <v>14</v>
      </c>
      <c r="C3" s="9" t="s">
        <v>15</v>
      </c>
    </row>
    <row r="4" spans="2:7" ht="30" x14ac:dyDescent="0.25">
      <c r="B4" s="6" t="s">
        <v>16</v>
      </c>
      <c r="C4" s="11"/>
      <c r="D4" s="11" t="e">
        <f>(D8-C8)/C8</f>
        <v>#DIV/0!</v>
      </c>
      <c r="E4" s="11" t="e">
        <f t="shared" ref="E4:G4" si="0">(E8-D8)/D8</f>
        <v>#DIV/0!</v>
      </c>
      <c r="F4" s="11" t="e">
        <f t="shared" si="0"/>
        <v>#DIV/0!</v>
      </c>
      <c r="G4" s="11" t="e">
        <f t="shared" si="0"/>
        <v>#DIV/0!</v>
      </c>
    </row>
    <row r="6" spans="2:7" x14ac:dyDescent="0.25">
      <c r="G6" s="8" t="s">
        <v>20</v>
      </c>
    </row>
    <row r="7" spans="2:7" s="1" customFormat="1" ht="30" x14ac:dyDescent="0.25">
      <c r="B7" s="16" t="s">
        <v>29</v>
      </c>
      <c r="C7" s="15" t="s">
        <v>8</v>
      </c>
      <c r="D7" s="16" t="s">
        <v>9</v>
      </c>
      <c r="E7" s="16" t="s">
        <v>10</v>
      </c>
      <c r="F7" s="16" t="s">
        <v>11</v>
      </c>
      <c r="G7" s="16" t="s">
        <v>12</v>
      </c>
    </row>
    <row r="8" spans="2:7" x14ac:dyDescent="0.25">
      <c r="B8" s="2" t="s">
        <v>22</v>
      </c>
      <c r="C8" s="14"/>
      <c r="D8" s="14"/>
      <c r="E8" s="14"/>
      <c r="F8" s="14"/>
      <c r="G8" s="14"/>
    </row>
    <row r="9" spans="2:7" x14ac:dyDescent="0.25">
      <c r="B9" s="2" t="s">
        <v>23</v>
      </c>
      <c r="C9" s="14"/>
      <c r="D9" s="14"/>
      <c r="E9" s="14"/>
      <c r="F9" s="14"/>
      <c r="G9" s="14"/>
    </row>
    <row r="10" spans="2:7" x14ac:dyDescent="0.25">
      <c r="B10" s="3" t="s">
        <v>32</v>
      </c>
      <c r="C10" s="14"/>
      <c r="D10" s="14"/>
      <c r="E10" s="14"/>
      <c r="F10" s="14"/>
      <c r="G10" s="14"/>
    </row>
    <row r="11" spans="2:7" x14ac:dyDescent="0.25">
      <c r="B11" s="3" t="s">
        <v>27</v>
      </c>
      <c r="C11" s="5">
        <f>C10*0.302</f>
        <v>0</v>
      </c>
      <c r="D11" s="5">
        <f t="shared" ref="D11:G11" si="1">D10*0.302</f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</row>
    <row r="12" spans="2:7" x14ac:dyDescent="0.25">
      <c r="B12" s="2" t="s">
        <v>21</v>
      </c>
      <c r="C12" s="5">
        <f>C13+C14+C17+C18+C19</f>
        <v>0</v>
      </c>
      <c r="D12" s="5">
        <f t="shared" ref="D12:G12" si="2">D13+D14+D17+D18+D19</f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</row>
    <row r="13" spans="2:7" x14ac:dyDescent="0.25">
      <c r="B13" s="3" t="s">
        <v>7</v>
      </c>
      <c r="C13" s="5">
        <f>C10*13%</f>
        <v>0</v>
      </c>
      <c r="D13" s="5">
        <f t="shared" ref="D13:G13" si="3">D10*13%</f>
        <v>0</v>
      </c>
      <c r="E13" s="5">
        <f t="shared" si="3"/>
        <v>0</v>
      </c>
      <c r="F13" s="5">
        <f t="shared" si="3"/>
        <v>0</v>
      </c>
      <c r="G13" s="5">
        <f t="shared" si="3"/>
        <v>0</v>
      </c>
    </row>
    <row r="14" spans="2:7" x14ac:dyDescent="0.25">
      <c r="B14" s="3" t="s">
        <v>0</v>
      </c>
      <c r="C14" s="5">
        <f>(C8-C9)*0.25</f>
        <v>0</v>
      </c>
      <c r="D14" s="5">
        <f t="shared" ref="D14:G14" si="4">(D8-D9)*0.25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</row>
    <row r="15" spans="2:7" x14ac:dyDescent="0.25">
      <c r="B15" s="4" t="s">
        <v>1</v>
      </c>
      <c r="C15" s="5">
        <f>C8*0.08</f>
        <v>0</v>
      </c>
      <c r="D15" s="5">
        <f t="shared" ref="D15:G15" si="5">D8*0.08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</row>
    <row r="16" spans="2:7" s="13" customFormat="1" x14ac:dyDescent="0.25">
      <c r="B16" s="18" t="s">
        <v>2</v>
      </c>
      <c r="C16" s="19">
        <f>C8*0.17</f>
        <v>0</v>
      </c>
      <c r="D16" s="19">
        <f t="shared" ref="D16:G16" si="6">D8*0.17</f>
        <v>0</v>
      </c>
      <c r="E16" s="19">
        <f t="shared" si="6"/>
        <v>0</v>
      </c>
      <c r="F16" s="19">
        <f t="shared" si="6"/>
        <v>0</v>
      </c>
      <c r="G16" s="19">
        <f t="shared" si="6"/>
        <v>0</v>
      </c>
    </row>
    <row r="17" spans="2:7" x14ac:dyDescent="0.25">
      <c r="B17" s="3" t="s">
        <v>6</v>
      </c>
      <c r="C17" s="5">
        <f>(C8-C9)*0.2</f>
        <v>0</v>
      </c>
      <c r="D17" s="5">
        <f t="shared" ref="D17:G17" si="7">(D8-D9)*0.2</f>
        <v>0</v>
      </c>
      <c r="E17" s="5">
        <f t="shared" si="7"/>
        <v>0</v>
      </c>
      <c r="F17" s="5">
        <f t="shared" si="7"/>
        <v>0</v>
      </c>
      <c r="G17" s="5">
        <f t="shared" si="7"/>
        <v>0</v>
      </c>
    </row>
    <row r="18" spans="2:7" x14ac:dyDescent="0.25">
      <c r="B18" s="3" t="s">
        <v>3</v>
      </c>
      <c r="C18" s="14"/>
      <c r="D18" s="14"/>
      <c r="E18" s="14"/>
      <c r="F18" s="14"/>
      <c r="G18" s="14"/>
    </row>
    <row r="19" spans="2:7" x14ac:dyDescent="0.25">
      <c r="B19" s="3" t="s">
        <v>19</v>
      </c>
      <c r="C19" s="5">
        <f>C20+C21</f>
        <v>0</v>
      </c>
      <c r="D19" s="5">
        <f>D20+D21</f>
        <v>0</v>
      </c>
      <c r="E19" s="5">
        <f>E20+E21</f>
        <v>0</v>
      </c>
      <c r="F19" s="5">
        <f>F20+F21</f>
        <v>0</v>
      </c>
      <c r="G19" s="5">
        <f>G20+G21</f>
        <v>0</v>
      </c>
    </row>
    <row r="20" spans="2:7" x14ac:dyDescent="0.25">
      <c r="B20" s="4" t="s">
        <v>1</v>
      </c>
      <c r="C20" s="14"/>
      <c r="D20" s="14"/>
      <c r="E20" s="14"/>
      <c r="F20" s="14"/>
      <c r="G20" s="14"/>
    </row>
    <row r="21" spans="2:7" x14ac:dyDescent="0.25">
      <c r="B21" s="4" t="s">
        <v>2</v>
      </c>
      <c r="C21" s="14"/>
      <c r="D21" s="14"/>
      <c r="E21" s="14"/>
      <c r="F21" s="14"/>
      <c r="G21" s="14"/>
    </row>
    <row r="22" spans="2:7" ht="3" customHeight="1" x14ac:dyDescent="0.25">
      <c r="B22" s="2"/>
      <c r="C22" s="5"/>
      <c r="D22" s="5"/>
      <c r="E22" s="5"/>
      <c r="F22" s="5"/>
      <c r="G22" s="5"/>
    </row>
    <row r="23" spans="2:7" x14ac:dyDescent="0.25">
      <c r="B23" s="2" t="s">
        <v>5</v>
      </c>
      <c r="C23" s="5"/>
      <c r="D23" s="5"/>
      <c r="E23" s="5"/>
      <c r="F23" s="5"/>
      <c r="G23" s="5"/>
    </row>
    <row r="24" spans="2:7" x14ac:dyDescent="0.25">
      <c r="B24" s="3" t="s">
        <v>1</v>
      </c>
      <c r="C24" s="5">
        <f>C15+C17+C13+C20</f>
        <v>0</v>
      </c>
      <c r="D24" s="5">
        <f>D15+D17+D13+D20</f>
        <v>0</v>
      </c>
      <c r="E24" s="5">
        <f>E15+E17+E13+E20</f>
        <v>0</v>
      </c>
      <c r="F24" s="5">
        <f>F15+F17+F13+F20</f>
        <v>0</v>
      </c>
      <c r="G24" s="5">
        <f>G15+G17+G13+G20</f>
        <v>0</v>
      </c>
    </row>
    <row r="25" spans="2:7" x14ac:dyDescent="0.25">
      <c r="B25" s="3" t="s">
        <v>2</v>
      </c>
      <c r="C25" s="5">
        <f>C16+C18+C21</f>
        <v>0</v>
      </c>
      <c r="D25" s="5">
        <f>D16+D18+D21</f>
        <v>0</v>
      </c>
      <c r="E25" s="5">
        <f>E16+E18+E21</f>
        <v>0</v>
      </c>
      <c r="F25" s="5">
        <f>F16+F18+F21</f>
        <v>0</v>
      </c>
      <c r="G25" s="5">
        <f>G16+G18+G21</f>
        <v>0</v>
      </c>
    </row>
    <row r="26" spans="2:7" x14ac:dyDescent="0.25">
      <c r="B26" s="2" t="s">
        <v>28</v>
      </c>
      <c r="C26" s="5">
        <f>C11</f>
        <v>0</v>
      </c>
      <c r="D26" s="5">
        <f>D11</f>
        <v>0</v>
      </c>
      <c r="E26" s="5">
        <f>E11</f>
        <v>0</v>
      </c>
      <c r="F26" s="5">
        <f>F11</f>
        <v>0</v>
      </c>
      <c r="G26" s="5">
        <f>G11</f>
        <v>0</v>
      </c>
    </row>
    <row r="27" spans="2:7" ht="3" customHeight="1" x14ac:dyDescent="0.25">
      <c r="B27" s="2"/>
      <c r="C27" s="5"/>
      <c r="D27" s="5"/>
      <c r="E27" s="5"/>
      <c r="F27" s="5"/>
      <c r="G27" s="5"/>
    </row>
    <row r="28" spans="2:7" x14ac:dyDescent="0.25">
      <c r="B28" s="2" t="s">
        <v>4</v>
      </c>
      <c r="C28" s="5"/>
      <c r="D28" s="5"/>
      <c r="E28" s="5"/>
      <c r="F28" s="5"/>
      <c r="G28" s="5"/>
    </row>
    <row r="29" spans="2:7" x14ac:dyDescent="0.25">
      <c r="B29" s="2" t="s">
        <v>36</v>
      </c>
      <c r="C29" s="14"/>
      <c r="D29" s="14"/>
      <c r="E29" s="14"/>
      <c r="F29" s="14"/>
      <c r="G29" s="14"/>
    </row>
    <row r="30" spans="2:7" x14ac:dyDescent="0.25">
      <c r="B30" s="2" t="s">
        <v>37</v>
      </c>
      <c r="C30" s="5">
        <v>0</v>
      </c>
      <c r="D30" s="5">
        <f>D29-C29</f>
        <v>0</v>
      </c>
      <c r="E30" s="5">
        <f>E29-D29</f>
        <v>0</v>
      </c>
      <c r="F30" s="5">
        <f>F29-E29</f>
        <v>0</v>
      </c>
      <c r="G30" s="5">
        <f>G29-F29</f>
        <v>0</v>
      </c>
    </row>
    <row r="31" spans="2:7" x14ac:dyDescent="0.25">
      <c r="B31" s="2" t="s">
        <v>38</v>
      </c>
      <c r="C31" s="5" t="e">
        <f>C10/C29/12</f>
        <v>#DIV/0!</v>
      </c>
      <c r="D31" s="5" t="e">
        <f t="shared" ref="D31:G31" si="8">D10/D29/12</f>
        <v>#DIV/0!</v>
      </c>
      <c r="E31" s="5" t="e">
        <f t="shared" si="8"/>
        <v>#DIV/0!</v>
      </c>
      <c r="F31" s="5" t="e">
        <f t="shared" si="8"/>
        <v>#DIV/0!</v>
      </c>
      <c r="G31" s="5" t="e">
        <f t="shared" si="8"/>
        <v>#DIV/0!</v>
      </c>
    </row>
    <row r="33" spans="2:2" x14ac:dyDescent="0.25">
      <c r="B33" t="s">
        <v>25</v>
      </c>
    </row>
    <row r="34" spans="2:2" x14ac:dyDescent="0.25">
      <c r="B34" t="s">
        <v>24</v>
      </c>
    </row>
  </sheetData>
  <sheetProtection sheet="1" objects="1" scenarios="1"/>
  <phoneticPr fontId="2" type="noConversion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showGridLines="0" zoomScale="160" zoomScaleNormal="160" workbookViewId="0">
      <selection activeCell="A14" sqref="A14"/>
    </sheetView>
  </sheetViews>
  <sheetFormatPr defaultRowHeight="15" x14ac:dyDescent="0.25"/>
  <cols>
    <col min="1" max="1" width="2.140625" customWidth="1"/>
    <col min="2" max="2" width="34.85546875" customWidth="1"/>
    <col min="3" max="3" width="11.7109375" customWidth="1"/>
    <col min="4" max="7" width="12.140625" customWidth="1"/>
  </cols>
  <sheetData>
    <row r="1" spans="1:9" x14ac:dyDescent="0.25">
      <c r="C1" s="7"/>
      <c r="D1" t="s">
        <v>13</v>
      </c>
    </row>
    <row r="3" spans="1:9" x14ac:dyDescent="0.25">
      <c r="B3" t="s">
        <v>14</v>
      </c>
      <c r="C3" s="9" t="s">
        <v>17</v>
      </c>
    </row>
    <row r="4" spans="1:9" s="1" customFormat="1" ht="30" x14ac:dyDescent="0.25">
      <c r="A4"/>
      <c r="B4" s="6" t="s">
        <v>16</v>
      </c>
      <c r="C4" s="11"/>
      <c r="D4" s="11" t="e">
        <f>(D8-C8)/C8</f>
        <v>#DIV/0!</v>
      </c>
      <c r="E4" s="11" t="e">
        <f t="shared" ref="E4:G4" si="0">(E8-D8)/D8</f>
        <v>#DIV/0!</v>
      </c>
      <c r="F4" s="11" t="e">
        <f t="shared" si="0"/>
        <v>#DIV/0!</v>
      </c>
      <c r="G4" s="11" t="e">
        <f t="shared" si="0"/>
        <v>#DIV/0!</v>
      </c>
    </row>
    <row r="5" spans="1:9" x14ac:dyDescent="0.25">
      <c r="B5" t="s">
        <v>33</v>
      </c>
      <c r="C5" s="21" t="s">
        <v>34</v>
      </c>
      <c r="D5" s="22" t="s">
        <v>35</v>
      </c>
      <c r="E5" s="24">
        <v>0.2</v>
      </c>
    </row>
    <row r="6" spans="1:9" x14ac:dyDescent="0.25">
      <c r="G6" s="8" t="s">
        <v>20</v>
      </c>
    </row>
    <row r="7" spans="1:9" ht="30" x14ac:dyDescent="0.25">
      <c r="A7" s="1"/>
      <c r="B7" s="16" t="s">
        <v>29</v>
      </c>
      <c r="C7" s="15" t="s">
        <v>8</v>
      </c>
      <c r="D7" s="16" t="s">
        <v>9</v>
      </c>
      <c r="E7" s="16" t="s">
        <v>10</v>
      </c>
      <c r="F7" s="16" t="s">
        <v>11</v>
      </c>
      <c r="G7" s="16" t="s">
        <v>12</v>
      </c>
    </row>
    <row r="8" spans="1:9" x14ac:dyDescent="0.25">
      <c r="B8" s="2" t="s">
        <v>22</v>
      </c>
      <c r="C8" s="14"/>
      <c r="D8" s="14"/>
      <c r="E8" s="14"/>
      <c r="F8" s="14"/>
      <c r="G8" s="14"/>
    </row>
    <row r="9" spans="1:9" x14ac:dyDescent="0.25">
      <c r="B9" s="2" t="s">
        <v>23</v>
      </c>
      <c r="C9" s="14"/>
      <c r="D9" s="14"/>
      <c r="E9" s="14"/>
      <c r="F9" s="14"/>
      <c r="G9" s="14"/>
    </row>
    <row r="10" spans="1:9" x14ac:dyDescent="0.25">
      <c r="B10" s="3" t="s">
        <v>32</v>
      </c>
      <c r="C10" s="14"/>
      <c r="D10" s="14"/>
      <c r="E10" s="14"/>
      <c r="F10" s="14"/>
      <c r="G10" s="14"/>
      <c r="H10" s="20"/>
      <c r="I10" s="23"/>
    </row>
    <row r="11" spans="1:9" x14ac:dyDescent="0.25">
      <c r="B11" s="3" t="s">
        <v>27</v>
      </c>
      <c r="C11" s="5">
        <f>C10*0.302</f>
        <v>0</v>
      </c>
      <c r="D11" s="5">
        <f t="shared" ref="D11:G11" si="1">D10*0.302</f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</row>
    <row r="12" spans="1:9" x14ac:dyDescent="0.25">
      <c r="B12" s="2" t="s">
        <v>21</v>
      </c>
      <c r="C12" s="5">
        <f>C13+C14+C15+C16+C17</f>
        <v>0</v>
      </c>
      <c r="D12" s="5">
        <f t="shared" ref="D12:G12" si="2">D13+D14+D15+D16+D17</f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</row>
    <row r="13" spans="1:9" x14ac:dyDescent="0.25">
      <c r="B13" s="3" t="s">
        <v>7</v>
      </c>
      <c r="C13" s="5">
        <f>C10*13%</f>
        <v>0</v>
      </c>
      <c r="D13" s="5">
        <f t="shared" ref="D13:G13" si="3">D10*13%</f>
        <v>0</v>
      </c>
      <c r="E13" s="5">
        <f t="shared" si="3"/>
        <v>0</v>
      </c>
      <c r="F13" s="5">
        <f t="shared" si="3"/>
        <v>0</v>
      </c>
      <c r="G13" s="5">
        <f t="shared" si="3"/>
        <v>0</v>
      </c>
    </row>
    <row r="14" spans="1:9" ht="33.75" customHeight="1" x14ac:dyDescent="0.25">
      <c r="B14" s="17" t="s">
        <v>31</v>
      </c>
      <c r="C14" s="5">
        <f>(C8-C9)*15%</f>
        <v>0</v>
      </c>
      <c r="D14" s="5">
        <f t="shared" ref="D14:G14" si="4">(D8-D9)*15%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</row>
    <row r="15" spans="1:9" x14ac:dyDescent="0.25">
      <c r="B15" s="3" t="s">
        <v>6</v>
      </c>
      <c r="C15" s="5">
        <f>IF($C$5="да",IF(AND($E$5&lt;&gt;10%,$E$5&lt;&gt;20%),C8*$E$5,(C8-C9)*$E$5),0)</f>
        <v>0</v>
      </c>
      <c r="D15" s="5">
        <f t="shared" ref="D15:G15" si="5">IF($C$5="да",IF(AND($E$5&lt;&gt;10%,$E$5&lt;&gt;20%),D8*$E$5,(D8-D9)*$E$5),0)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</row>
    <row r="16" spans="1:9" x14ac:dyDescent="0.25">
      <c r="B16" s="3" t="s">
        <v>3</v>
      </c>
      <c r="C16" s="14"/>
      <c r="D16" s="14"/>
      <c r="E16" s="14"/>
      <c r="F16" s="14"/>
      <c r="G16" s="14"/>
    </row>
    <row r="17" spans="2:7" x14ac:dyDescent="0.25">
      <c r="B17" s="3" t="s">
        <v>19</v>
      </c>
      <c r="C17" s="5">
        <f>C18+C19</f>
        <v>0</v>
      </c>
      <c r="D17" s="5">
        <f>D18+D19</f>
        <v>0</v>
      </c>
      <c r="E17" s="5">
        <f>E18+E19</f>
        <v>0</v>
      </c>
      <c r="F17" s="5">
        <f>F18+F19</f>
        <v>0</v>
      </c>
      <c r="G17" s="5">
        <f>G18+G19</f>
        <v>0</v>
      </c>
    </row>
    <row r="18" spans="2:7" x14ac:dyDescent="0.25">
      <c r="B18" s="4" t="s">
        <v>1</v>
      </c>
      <c r="C18" s="14"/>
      <c r="D18" s="14"/>
      <c r="E18" s="14"/>
      <c r="F18" s="14"/>
      <c r="G18" s="14"/>
    </row>
    <row r="19" spans="2:7" x14ac:dyDescent="0.25">
      <c r="B19" s="4" t="s">
        <v>2</v>
      </c>
      <c r="C19" s="14"/>
      <c r="D19" s="14"/>
      <c r="E19" s="14"/>
      <c r="F19" s="14"/>
      <c r="G19" s="14"/>
    </row>
    <row r="20" spans="2:7" ht="4.5" customHeight="1" x14ac:dyDescent="0.25">
      <c r="B20" s="2"/>
      <c r="C20" s="5"/>
      <c r="D20" s="5"/>
      <c r="E20" s="5"/>
      <c r="F20" s="5"/>
      <c r="G20" s="5"/>
    </row>
    <row r="21" spans="2:7" x14ac:dyDescent="0.25">
      <c r="B21" s="2" t="s">
        <v>5</v>
      </c>
      <c r="C21" s="5"/>
      <c r="D21" s="5"/>
      <c r="E21" s="5"/>
      <c r="F21" s="5"/>
      <c r="G21" s="5"/>
    </row>
    <row r="22" spans="2:7" x14ac:dyDescent="0.25">
      <c r="B22" s="3" t="s">
        <v>1</v>
      </c>
      <c r="C22" s="5">
        <f>C14+C13+C15+C18</f>
        <v>0</v>
      </c>
      <c r="D22" s="5">
        <f t="shared" ref="D22:G22" si="6">D14+D13+D15+D18</f>
        <v>0</v>
      </c>
      <c r="E22" s="5">
        <f t="shared" si="6"/>
        <v>0</v>
      </c>
      <c r="F22" s="5">
        <f t="shared" si="6"/>
        <v>0</v>
      </c>
      <c r="G22" s="5">
        <f t="shared" si="6"/>
        <v>0</v>
      </c>
    </row>
    <row r="23" spans="2:7" x14ac:dyDescent="0.25">
      <c r="B23" s="3" t="s">
        <v>2</v>
      </c>
      <c r="C23" s="5">
        <f>C19+C16</f>
        <v>0</v>
      </c>
      <c r="D23" s="5">
        <f t="shared" ref="D23:G23" si="7">D19+D16</f>
        <v>0</v>
      </c>
      <c r="E23" s="5">
        <f t="shared" si="7"/>
        <v>0</v>
      </c>
      <c r="F23" s="5">
        <f t="shared" si="7"/>
        <v>0</v>
      </c>
      <c r="G23" s="5">
        <f t="shared" si="7"/>
        <v>0</v>
      </c>
    </row>
    <row r="24" spans="2:7" x14ac:dyDescent="0.25">
      <c r="B24" s="2" t="s">
        <v>28</v>
      </c>
      <c r="C24" s="5">
        <f>C11</f>
        <v>0</v>
      </c>
      <c r="D24" s="5">
        <f t="shared" ref="D24:G24" si="8">D11</f>
        <v>0</v>
      </c>
      <c r="E24" s="5">
        <f t="shared" si="8"/>
        <v>0</v>
      </c>
      <c r="F24" s="5">
        <f t="shared" si="8"/>
        <v>0</v>
      </c>
      <c r="G24" s="5">
        <f t="shared" si="8"/>
        <v>0</v>
      </c>
    </row>
    <row r="25" spans="2:7" ht="4.5" customHeight="1" x14ac:dyDescent="0.25">
      <c r="B25" s="2"/>
      <c r="C25" s="5"/>
      <c r="D25" s="5"/>
      <c r="E25" s="5"/>
      <c r="F25" s="5"/>
      <c r="G25" s="5"/>
    </row>
    <row r="26" spans="2:7" x14ac:dyDescent="0.25">
      <c r="B26" s="2" t="s">
        <v>4</v>
      </c>
      <c r="C26" s="5"/>
      <c r="D26" s="5"/>
      <c r="E26" s="5"/>
      <c r="F26" s="5"/>
      <c r="G26" s="5"/>
    </row>
    <row r="27" spans="2:7" x14ac:dyDescent="0.25">
      <c r="B27" s="2" t="s">
        <v>36</v>
      </c>
      <c r="C27" s="14"/>
      <c r="D27" s="14"/>
      <c r="E27" s="14"/>
      <c r="F27" s="14"/>
      <c r="G27" s="14"/>
    </row>
    <row r="28" spans="2:7" x14ac:dyDescent="0.25">
      <c r="B28" s="2" t="s">
        <v>37</v>
      </c>
      <c r="C28" s="5">
        <v>0</v>
      </c>
      <c r="D28" s="5">
        <f>D27-C27</f>
        <v>0</v>
      </c>
      <c r="E28" s="5">
        <f>E27-D27</f>
        <v>0</v>
      </c>
      <c r="F28" s="5">
        <f>F27-E27</f>
        <v>0</v>
      </c>
      <c r="G28" s="5">
        <f>G27-F27</f>
        <v>0</v>
      </c>
    </row>
    <row r="29" spans="2:7" x14ac:dyDescent="0.25">
      <c r="B29" s="2" t="s">
        <v>38</v>
      </c>
      <c r="C29" s="5" t="e">
        <f>C10/C27/12</f>
        <v>#DIV/0!</v>
      </c>
      <c r="D29" s="5" t="e">
        <f t="shared" ref="D29:G29" si="9">D10/D27/12</f>
        <v>#DIV/0!</v>
      </c>
      <c r="E29" s="5" t="e">
        <f t="shared" si="9"/>
        <v>#DIV/0!</v>
      </c>
      <c r="F29" s="5" t="e">
        <f t="shared" si="9"/>
        <v>#DIV/0!</v>
      </c>
      <c r="G29" s="5" t="e">
        <f t="shared" si="9"/>
        <v>#DIV/0!</v>
      </c>
    </row>
    <row r="31" spans="2:7" x14ac:dyDescent="0.25">
      <c r="B31" t="s">
        <v>25</v>
      </c>
    </row>
    <row r="32" spans="2:7" x14ac:dyDescent="0.25">
      <c r="B32" t="s">
        <v>24</v>
      </c>
    </row>
  </sheetData>
  <sheetProtection sheet="1" objects="1" scenarios="1"/>
  <phoneticPr fontId="2" type="noConversion"/>
  <dataValidations count="2">
    <dataValidation type="list" showInputMessage="1" showErrorMessage="1" sqref="C5" xr:uid="{DF6372CF-42C8-41FD-B99C-BE5F0FCBAB83}">
      <formula1>"да,нет"</formula1>
    </dataValidation>
    <dataValidation type="list" allowBlank="1" showInputMessage="1" showErrorMessage="1" sqref="E5" xr:uid="{F5C227CD-CECD-473D-876A-3F8780B55709}">
      <formula1>"10%,20%,5%,7%"</formula1>
    </dataValidation>
  </dataValidations>
  <pageMargins left="0.7" right="0.7" top="0.75" bottom="0.75" header="0.3" footer="0.3"/>
  <pageSetup paperSize="9"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showGridLines="0" zoomScale="160" zoomScaleNormal="160" workbookViewId="0"/>
  </sheetViews>
  <sheetFormatPr defaultRowHeight="15" x14ac:dyDescent="0.25"/>
  <cols>
    <col min="1" max="1" width="1.7109375" customWidth="1"/>
    <col min="2" max="2" width="34.7109375" customWidth="1"/>
    <col min="3" max="3" width="11.7109375" customWidth="1"/>
    <col min="4" max="7" width="12.42578125" customWidth="1"/>
  </cols>
  <sheetData>
    <row r="1" spans="1:7" x14ac:dyDescent="0.25">
      <c r="C1" s="7"/>
      <c r="D1" t="s">
        <v>13</v>
      </c>
    </row>
    <row r="3" spans="1:7" x14ac:dyDescent="0.25">
      <c r="B3" t="s">
        <v>14</v>
      </c>
      <c r="C3" s="9" t="s">
        <v>18</v>
      </c>
    </row>
    <row r="4" spans="1:7" s="1" customFormat="1" ht="30" x14ac:dyDescent="0.25">
      <c r="A4"/>
      <c r="B4" s="6" t="s">
        <v>16</v>
      </c>
      <c r="C4" s="10"/>
      <c r="D4" s="11" t="e">
        <f>(D8-C8)/C8</f>
        <v>#DIV/0!</v>
      </c>
      <c r="E4" s="11" t="e">
        <f t="shared" ref="E4:G4" si="0">(E8-D8)/D8</f>
        <v>#DIV/0!</v>
      </c>
      <c r="F4" s="11" t="e">
        <f t="shared" si="0"/>
        <v>#DIV/0!</v>
      </c>
      <c r="G4" s="11" t="e">
        <f t="shared" si="0"/>
        <v>#DIV/0!</v>
      </c>
    </row>
    <row r="5" spans="1:7" x14ac:dyDescent="0.25">
      <c r="B5" t="s">
        <v>33</v>
      </c>
      <c r="C5" s="21" t="s">
        <v>34</v>
      </c>
      <c r="D5" s="22" t="s">
        <v>35</v>
      </c>
      <c r="E5" s="24">
        <v>0.2</v>
      </c>
    </row>
    <row r="6" spans="1:7" x14ac:dyDescent="0.25">
      <c r="G6" s="8" t="s">
        <v>20</v>
      </c>
    </row>
    <row r="7" spans="1:7" ht="30" x14ac:dyDescent="0.25">
      <c r="A7" s="1"/>
      <c r="B7" s="16" t="s">
        <v>29</v>
      </c>
      <c r="C7" s="15" t="s">
        <v>8</v>
      </c>
      <c r="D7" s="16" t="s">
        <v>9</v>
      </c>
      <c r="E7" s="16" t="s">
        <v>10</v>
      </c>
      <c r="F7" s="16" t="s">
        <v>11</v>
      </c>
      <c r="G7" s="16" t="s">
        <v>12</v>
      </c>
    </row>
    <row r="8" spans="1:7" x14ac:dyDescent="0.25">
      <c r="B8" s="2" t="s">
        <v>22</v>
      </c>
      <c r="C8" s="14"/>
      <c r="D8" s="14"/>
      <c r="E8" s="14"/>
      <c r="F8" s="14"/>
      <c r="G8" s="14"/>
    </row>
    <row r="9" spans="1:7" x14ac:dyDescent="0.25">
      <c r="B9" s="2" t="s">
        <v>26</v>
      </c>
      <c r="C9" s="14"/>
      <c r="D9" s="14"/>
      <c r="E9" s="14"/>
      <c r="F9" s="14"/>
      <c r="G9" s="14"/>
    </row>
    <row r="10" spans="1:7" x14ac:dyDescent="0.25">
      <c r="B10" s="3" t="s">
        <v>32</v>
      </c>
      <c r="C10" s="14"/>
      <c r="D10" s="14"/>
      <c r="E10" s="14"/>
      <c r="F10" s="14"/>
      <c r="G10" s="14"/>
    </row>
    <row r="11" spans="1:7" x14ac:dyDescent="0.25">
      <c r="B11" s="3" t="s">
        <v>27</v>
      </c>
      <c r="C11" s="5">
        <f>C10*0.302</f>
        <v>0</v>
      </c>
      <c r="D11" s="5">
        <f t="shared" ref="D11:G11" si="1">D10*0.302</f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</row>
    <row r="12" spans="1:7" x14ac:dyDescent="0.25">
      <c r="B12" s="2" t="s">
        <v>21</v>
      </c>
      <c r="C12" s="5">
        <f>C13+C14+C15+C16+C17</f>
        <v>0</v>
      </c>
      <c r="D12" s="5">
        <f t="shared" ref="D12:G12" si="2">D13+D14+D15+D16+D17</f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</row>
    <row r="13" spans="1:7" x14ac:dyDescent="0.25">
      <c r="B13" s="3" t="s">
        <v>7</v>
      </c>
      <c r="C13" s="5">
        <f>C10*13%</f>
        <v>0</v>
      </c>
      <c r="D13" s="5">
        <f t="shared" ref="D13:G13" si="3">D10*13%</f>
        <v>0</v>
      </c>
      <c r="E13" s="5">
        <f t="shared" si="3"/>
        <v>0</v>
      </c>
      <c r="F13" s="5">
        <f t="shared" si="3"/>
        <v>0</v>
      </c>
      <c r="G13" s="5">
        <f t="shared" si="3"/>
        <v>0</v>
      </c>
    </row>
    <row r="14" spans="1:7" ht="30" x14ac:dyDescent="0.25">
      <c r="B14" s="12" t="s">
        <v>30</v>
      </c>
      <c r="C14" s="5">
        <f>C8*6%</f>
        <v>0</v>
      </c>
      <c r="D14" s="5">
        <f t="shared" ref="D14:G14" si="4">D8*6%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</row>
    <row r="15" spans="1:7" x14ac:dyDescent="0.25">
      <c r="B15" s="3" t="s">
        <v>6</v>
      </c>
      <c r="C15" s="5">
        <f>IF($C$5="да",IF(AND($E$5&lt;&gt;10%,$E$5&lt;&gt;20%),C8*$E$5,(C8-C9)*$E$5),0)</f>
        <v>0</v>
      </c>
      <c r="D15" s="5">
        <f t="shared" ref="D15:G15" si="5">IF($C$5="да",IF(AND($E$5&lt;&gt;10%,$E$5&lt;&gt;20%),D8*$E$5,(D8-D9)*$E$5),0)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</row>
    <row r="16" spans="1:7" x14ac:dyDescent="0.25">
      <c r="B16" s="3" t="s">
        <v>3</v>
      </c>
      <c r="C16" s="14"/>
      <c r="D16" s="14"/>
      <c r="E16" s="14"/>
      <c r="F16" s="14"/>
      <c r="G16" s="14"/>
    </row>
    <row r="17" spans="2:7" x14ac:dyDescent="0.25">
      <c r="B17" s="3" t="s">
        <v>19</v>
      </c>
      <c r="C17" s="5">
        <f>C18+C19</f>
        <v>0</v>
      </c>
      <c r="D17" s="5">
        <f>D18+D19</f>
        <v>0</v>
      </c>
      <c r="E17" s="5">
        <f>E18+E19</f>
        <v>0</v>
      </c>
      <c r="F17" s="5">
        <f>F18+F19</f>
        <v>0</v>
      </c>
      <c r="G17" s="5">
        <f>G18+G19</f>
        <v>0</v>
      </c>
    </row>
    <row r="18" spans="2:7" x14ac:dyDescent="0.25">
      <c r="B18" s="4" t="s">
        <v>1</v>
      </c>
      <c r="C18" s="14"/>
      <c r="D18" s="14"/>
      <c r="E18" s="14"/>
      <c r="F18" s="14"/>
      <c r="G18" s="14"/>
    </row>
    <row r="19" spans="2:7" x14ac:dyDescent="0.25">
      <c r="B19" s="4" t="s">
        <v>2</v>
      </c>
      <c r="C19" s="14"/>
      <c r="D19" s="14"/>
      <c r="E19" s="14"/>
      <c r="F19" s="14"/>
      <c r="G19" s="14"/>
    </row>
    <row r="20" spans="2:7" ht="3.75" customHeight="1" x14ac:dyDescent="0.25">
      <c r="B20" s="2"/>
      <c r="C20" s="5"/>
      <c r="D20" s="5"/>
      <c r="E20" s="5"/>
      <c r="F20" s="5"/>
      <c r="G20" s="5"/>
    </row>
    <row r="21" spans="2:7" x14ac:dyDescent="0.25">
      <c r="B21" s="2" t="s">
        <v>5</v>
      </c>
      <c r="C21" s="5"/>
      <c r="D21" s="5"/>
      <c r="E21" s="5"/>
      <c r="F21" s="5"/>
      <c r="G21" s="5"/>
    </row>
    <row r="22" spans="2:7" x14ac:dyDescent="0.25">
      <c r="B22" s="3" t="s">
        <v>1</v>
      </c>
      <c r="C22" s="5">
        <f>C14+C13+C15+C18</f>
        <v>0</v>
      </c>
      <c r="D22" s="5">
        <f t="shared" ref="D22:G22" si="6">D14+D13+D15+D18</f>
        <v>0</v>
      </c>
      <c r="E22" s="5">
        <f t="shared" si="6"/>
        <v>0</v>
      </c>
      <c r="F22" s="5">
        <f t="shared" si="6"/>
        <v>0</v>
      </c>
      <c r="G22" s="5">
        <f t="shared" si="6"/>
        <v>0</v>
      </c>
    </row>
    <row r="23" spans="2:7" x14ac:dyDescent="0.25">
      <c r="B23" s="3" t="s">
        <v>2</v>
      </c>
      <c r="C23" s="5">
        <f>C19+C16</f>
        <v>0</v>
      </c>
      <c r="D23" s="5">
        <f t="shared" ref="D23:G23" si="7">D19+D16</f>
        <v>0</v>
      </c>
      <c r="E23" s="5">
        <f t="shared" si="7"/>
        <v>0</v>
      </c>
      <c r="F23" s="5">
        <f>F19+F16</f>
        <v>0</v>
      </c>
      <c r="G23" s="5">
        <f t="shared" si="7"/>
        <v>0</v>
      </c>
    </row>
    <row r="24" spans="2:7" x14ac:dyDescent="0.25">
      <c r="B24" s="2" t="s">
        <v>28</v>
      </c>
      <c r="C24" s="5">
        <f>C11</f>
        <v>0</v>
      </c>
      <c r="D24" s="5">
        <f>D11</f>
        <v>0</v>
      </c>
      <c r="E24" s="5">
        <f>E11</f>
        <v>0</v>
      </c>
      <c r="F24" s="5">
        <f>F11</f>
        <v>0</v>
      </c>
      <c r="G24" s="5">
        <f>G11</f>
        <v>0</v>
      </c>
    </row>
    <row r="25" spans="2:7" ht="3.75" customHeight="1" x14ac:dyDescent="0.25">
      <c r="B25" s="2"/>
      <c r="C25" s="5"/>
      <c r="D25" s="5"/>
      <c r="E25" s="5"/>
      <c r="F25" s="5"/>
      <c r="G25" s="5"/>
    </row>
    <row r="26" spans="2:7" x14ac:dyDescent="0.25">
      <c r="B26" s="2" t="s">
        <v>4</v>
      </c>
      <c r="C26" s="5"/>
      <c r="D26" s="5"/>
      <c r="E26" s="5"/>
      <c r="F26" s="5"/>
      <c r="G26" s="5"/>
    </row>
    <row r="27" spans="2:7" x14ac:dyDescent="0.25">
      <c r="B27" s="2" t="s">
        <v>36</v>
      </c>
      <c r="C27" s="14"/>
      <c r="D27" s="14"/>
      <c r="E27" s="14"/>
      <c r="F27" s="14"/>
      <c r="G27" s="14"/>
    </row>
    <row r="28" spans="2:7" x14ac:dyDescent="0.25">
      <c r="B28" s="2" t="s">
        <v>37</v>
      </c>
      <c r="C28" s="5">
        <v>0</v>
      </c>
      <c r="D28" s="5">
        <f>D27-C27</f>
        <v>0</v>
      </c>
      <c r="E28" s="5">
        <f>E27-D27</f>
        <v>0</v>
      </c>
      <c r="F28" s="5">
        <f>F27-E27</f>
        <v>0</v>
      </c>
      <c r="G28" s="5">
        <f>G27-F27</f>
        <v>0</v>
      </c>
    </row>
    <row r="29" spans="2:7" x14ac:dyDescent="0.25">
      <c r="B29" s="2" t="s">
        <v>38</v>
      </c>
      <c r="C29" s="5" t="e">
        <f>C10/C27/12</f>
        <v>#DIV/0!</v>
      </c>
      <c r="D29" s="5" t="e">
        <f t="shared" ref="D29:G29" si="8">D10/D27/12</f>
        <v>#DIV/0!</v>
      </c>
      <c r="E29" s="5" t="e">
        <f t="shared" si="8"/>
        <v>#DIV/0!</v>
      </c>
      <c r="F29" s="5" t="e">
        <f t="shared" si="8"/>
        <v>#DIV/0!</v>
      </c>
      <c r="G29" s="5" t="e">
        <f t="shared" si="8"/>
        <v>#DIV/0!</v>
      </c>
    </row>
    <row r="31" spans="2:7" x14ac:dyDescent="0.25">
      <c r="B31" t="s">
        <v>25</v>
      </c>
    </row>
    <row r="32" spans="2:7" x14ac:dyDescent="0.25">
      <c r="B32" t="s">
        <v>24</v>
      </c>
    </row>
  </sheetData>
  <sheetProtection sheet="1" objects="1" scenarios="1"/>
  <phoneticPr fontId="2" type="noConversion"/>
  <dataValidations count="2">
    <dataValidation type="list" allowBlank="1" showInputMessage="1" showErrorMessage="1" sqref="E5" xr:uid="{B77551CF-07AF-4B93-A8E3-466EBB0B5268}">
      <formula1>"10%,20%,5%,7%"</formula1>
    </dataValidation>
    <dataValidation type="list" showInputMessage="1" showErrorMessage="1" sqref="C5" xr:uid="{F64EFAB5-7659-4882-8259-3D21D563B5B8}">
      <formula1>"да,нет"</formula1>
    </dataValidation>
  </dataValidations>
  <pageMargins left="0.7" right="0.7" top="0.75" bottom="0.75" header="0.3" footer="0.3"/>
  <pageSetup paperSize="9" scale="8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</vt:lpstr>
      <vt:lpstr>УСН 15%</vt:lpstr>
      <vt:lpstr>УСН 6%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Bars</cp:lastModifiedBy>
  <cp:lastPrinted>2023-01-30T03:25:58Z</cp:lastPrinted>
  <dcterms:created xsi:type="dcterms:W3CDTF">2023-01-27T06:35:38Z</dcterms:created>
  <dcterms:modified xsi:type="dcterms:W3CDTF">2025-03-28T07:56:01Z</dcterms:modified>
</cp:coreProperties>
</file>